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acekj\Desktop\PRACOVNÍ\PROJEKTY PORSENNA\20068 EPC Chabařovice\08 UPN\03 Žádost o úpravu PN 2\"/>
    </mc:Choice>
  </mc:AlternateContent>
  <bookViews>
    <workbookView xWindow="0" yWindow="0" windowWidth="28800" windowHeight="11370" firstSheet="1" activeTab="1"/>
  </bookViews>
  <sheets>
    <sheet name="Naměřené průtoky na umyvadlech" sheetId="1" r:id="rId1"/>
    <sheet name="Rozdělení spotř. vody a úspora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G4" i="2"/>
  <c r="G14" i="2"/>
  <c r="G6" i="2"/>
  <c r="E25" i="2" l="1"/>
  <c r="C23" i="2"/>
  <c r="C15" i="2"/>
  <c r="E9" i="2"/>
  <c r="J25" i="2"/>
  <c r="J17" i="2"/>
  <c r="J9" i="2"/>
  <c r="C7" i="2"/>
  <c r="C24" i="2"/>
  <c r="C22" i="2"/>
  <c r="C21" i="2"/>
  <c r="C20" i="2"/>
  <c r="E17" i="2"/>
  <c r="C16" i="2"/>
  <c r="C14" i="2"/>
  <c r="C13" i="2"/>
  <c r="C12" i="2"/>
  <c r="C8" i="2"/>
  <c r="C6" i="2"/>
  <c r="C5" i="2"/>
  <c r="C4" i="2"/>
  <c r="C12" i="1" l="1"/>
  <c r="C14" i="1"/>
  <c r="C11" i="1"/>
  <c r="C10" i="1"/>
  <c r="C9" i="1"/>
  <c r="C8" i="1"/>
  <c r="C7" i="1"/>
  <c r="C6" i="1"/>
  <c r="C4" i="1"/>
  <c r="C3" i="1"/>
  <c r="C2" i="1"/>
</calcChain>
</file>

<file path=xl/comments1.xml><?xml version="1.0" encoding="utf-8"?>
<comments xmlns="http://schemas.openxmlformats.org/spreadsheetml/2006/main">
  <authors>
    <author>Jiří Mazáček</author>
  </authors>
  <commentList>
    <comment ref="G4" authorId="0" shapeId="0">
      <text>
        <r>
          <rPr>
            <b/>
            <sz val="9"/>
            <color indexed="81"/>
            <rFont val="Tahoma"/>
            <charset val="1"/>
          </rPr>
          <t>Jiří Mazáček:</t>
        </r>
        <r>
          <rPr>
            <sz val="9"/>
            <color indexed="81"/>
            <rFont val="Tahoma"/>
            <charset val="1"/>
          </rPr>
          <t xml:space="preserve">
stáv. průtok cca 8,9 l/min</t>
        </r>
      </text>
    </comment>
    <comment ref="G12" authorId="0" shapeId="0">
      <text>
        <r>
          <rPr>
            <b/>
            <sz val="9"/>
            <color indexed="81"/>
            <rFont val="Tahoma"/>
            <charset val="1"/>
          </rPr>
          <t>Jiří Mazáček:</t>
        </r>
        <r>
          <rPr>
            <sz val="9"/>
            <color indexed="81"/>
            <rFont val="Tahoma"/>
            <charset val="1"/>
          </rPr>
          <t xml:space="preserve">
stáv. průtok cca 8 l/min</t>
        </r>
      </text>
    </comment>
    <comment ref="G20" authorId="0" shapeId="0">
      <text>
        <r>
          <rPr>
            <b/>
            <sz val="9"/>
            <color indexed="81"/>
            <rFont val="Tahoma"/>
            <charset val="1"/>
          </rPr>
          <t>Jiří Mazáček:</t>
        </r>
        <r>
          <rPr>
            <sz val="9"/>
            <color indexed="81"/>
            <rFont val="Tahoma"/>
            <charset val="1"/>
          </rPr>
          <t xml:space="preserve">
stáv. průtok cca 15 l/min</t>
        </r>
      </text>
    </comment>
  </commentList>
</comments>
</file>

<file path=xl/sharedStrings.xml><?xml version="1.0" encoding="utf-8"?>
<sst xmlns="http://schemas.openxmlformats.org/spreadsheetml/2006/main" count="84" uniqueCount="41">
  <si>
    <t>c.</t>
  </si>
  <si>
    <t>Objekt</t>
  </si>
  <si>
    <t>Adresa</t>
  </si>
  <si>
    <t>PC Kamenická 622</t>
  </si>
  <si>
    <t>PC Kamenická 625</t>
  </si>
  <si>
    <t>PC U Studánky</t>
  </si>
  <si>
    <t>FZŠ Umělecká</t>
  </si>
  <si>
    <t>ZŠ Tusarova</t>
  </si>
  <si>
    <t>ZŠ Fr. Plamínkové</t>
  </si>
  <si>
    <t>ZŠ Korunovační</t>
  </si>
  <si>
    <t>ZŠ Letohradská</t>
  </si>
  <si>
    <t>ZŠ Strossmayerovo nám.</t>
  </si>
  <si>
    <t>ZŠ T.G.M.</t>
  </si>
  <si>
    <t>MŠ Ortenovo náměstí</t>
  </si>
  <si>
    <r>
      <t xml:space="preserve">Průměrný průtok se pohybuje v rozmezí </t>
    </r>
    <r>
      <rPr>
        <b/>
        <sz val="11"/>
        <rFont val="Calibri"/>
        <family val="2"/>
        <charset val="238"/>
        <scheme val="minor"/>
      </rPr>
      <t>5-12l/min</t>
    </r>
    <r>
      <rPr>
        <sz val="11"/>
        <rFont val="Calibri"/>
        <family val="2"/>
        <scheme val="minor"/>
      </rPr>
      <t xml:space="preserve"> dle místa v budově a podlaží kde byl test proveden. Testováno na cca 15 místech, kde nejsou umístěny automatické baterie.</t>
    </r>
  </si>
  <si>
    <t>20 l/min</t>
  </si>
  <si>
    <r>
      <t xml:space="preserve">Průtok cca </t>
    </r>
    <r>
      <rPr>
        <b/>
        <sz val="11"/>
        <rFont val="Calibri"/>
        <family val="2"/>
        <charset val="238"/>
        <scheme val="minor"/>
      </rPr>
      <t>23 l/min.</t>
    </r>
  </si>
  <si>
    <t>cca 20 l/min</t>
  </si>
  <si>
    <t>cca 22 l/min</t>
  </si>
  <si>
    <r>
      <t xml:space="preserve"> Oranžová </t>
    </r>
    <r>
      <rPr>
        <i/>
        <sz val="11"/>
        <rFont val="Calibri"/>
        <family val="2"/>
        <charset val="238"/>
        <scheme val="minor"/>
      </rPr>
      <t>(průměr 12,8 l/min)</t>
    </r>
    <r>
      <rPr>
        <sz val="11"/>
        <rFont val="Calibri"/>
        <family val="2"/>
        <charset val="238"/>
        <scheme val="minor"/>
      </rPr>
      <t xml:space="preserve">
 1.umyvadlo 15 l/min
 2.umyvadlo 11,5 l/min
 3.umyvadlo 12 l/min
Zelená</t>
    </r>
    <r>
      <rPr>
        <i/>
        <sz val="11"/>
        <rFont val="Calibri"/>
        <family val="2"/>
        <charset val="238"/>
        <scheme val="minor"/>
      </rPr>
      <t xml:space="preserve"> (průměr 14,9 l/min)</t>
    </r>
    <r>
      <rPr>
        <sz val="11"/>
        <rFont val="Calibri"/>
        <family val="2"/>
        <charset val="238"/>
        <scheme val="minor"/>
      </rPr>
      <t xml:space="preserve">
 1.umyvadlo 15 l/min
 2.umyvadlo 16,7 l/min
 3.umyvadlo 13 l/min
Modrá  </t>
    </r>
    <r>
      <rPr>
        <i/>
        <sz val="11"/>
        <rFont val="Calibri"/>
        <family val="2"/>
        <charset val="238"/>
        <scheme val="minor"/>
      </rPr>
      <t>(průměr 10,8 l/min)</t>
    </r>
    <r>
      <rPr>
        <sz val="11"/>
        <rFont val="Calibri"/>
        <family val="2"/>
        <charset val="238"/>
        <scheme val="minor"/>
      </rPr>
      <t xml:space="preserve">
 1.umyvadlo 10 l/min
 2.umyvadlo 10 l/min
 3.umyvadlo 12,5 l/min
</t>
    </r>
    <r>
      <rPr>
        <b/>
        <i/>
        <sz val="11"/>
        <rFont val="Calibri"/>
        <family val="2"/>
        <charset val="238"/>
        <scheme val="minor"/>
      </rPr>
      <t>CELKEM PRŮMĚR 12,8 l/min</t>
    </r>
  </si>
  <si>
    <r>
      <t xml:space="preserve">Část umyvadel s perlátory </t>
    </r>
    <r>
      <rPr>
        <b/>
        <sz val="11"/>
        <rFont val="Calibri"/>
        <family val="2"/>
        <charset val="238"/>
        <scheme val="minor"/>
      </rPr>
      <t>(4,3 - 5 l/min)</t>
    </r>
    <r>
      <rPr>
        <sz val="11"/>
        <rFont val="Calibri"/>
        <family val="2"/>
        <scheme val="minor"/>
      </rPr>
      <t xml:space="preserve">, 
část bez perlátorů </t>
    </r>
    <r>
      <rPr>
        <b/>
        <sz val="11"/>
        <rFont val="Calibri"/>
        <family val="2"/>
        <charset val="238"/>
        <scheme val="minor"/>
      </rPr>
      <t>(12,6 - 13 l/min)</t>
    </r>
  </si>
  <si>
    <t>v rámci nabídek nenavrhovat</t>
  </si>
  <si>
    <t>Změřené průtoky na umyvadlech + vyjádření</t>
  </si>
  <si>
    <t>reference</t>
  </si>
  <si>
    <t xml:space="preserve">umyvadla </t>
  </si>
  <si>
    <t>m3</t>
  </si>
  <si>
    <t>sprchy</t>
  </si>
  <si>
    <t>WC</t>
  </si>
  <si>
    <t>referenční spotřeba vody</t>
  </si>
  <si>
    <t>úspora %</t>
  </si>
  <si>
    <t>úspora m3</t>
  </si>
  <si>
    <t>počet zařízení</t>
  </si>
  <si>
    <t>počet inst. spořičů</t>
  </si>
  <si>
    <t>pisoáry</t>
  </si>
  <si>
    <t>Předpokládaná úspora</t>
  </si>
  <si>
    <t>kuchyně, úklid, ostatní</t>
  </si>
  <si>
    <t>SO-01 ZŠ Masarykova</t>
  </si>
  <si>
    <t>SO-02 ZŠ, MŠ, ZUŠ</t>
  </si>
  <si>
    <t>SO-03 Sportovní hala</t>
  </si>
  <si>
    <t>klub, úklid, ostatní</t>
  </si>
  <si>
    <t>Předpokládané rozdělení spotřeby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</si>
</sst>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1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indexed="1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0" fillId="0" borderId="0" applyFont="0" applyFill="0" applyBorder="0" applyAlignment="0" applyProtection="0"/>
    <xf numFmtId="0" fontId="20" fillId="0" borderId="0"/>
  </cellStyleXfs>
  <cellXfs count="53">
    <xf numFmtId="0" fontId="0" fillId="0" borderId="0" xfId="0"/>
    <xf numFmtId="0" fontId="2" fillId="0" borderId="0" xfId="1"/>
    <xf numFmtId="0" fontId="2" fillId="3" borderId="9" xfId="1" applyFill="1" applyBorder="1" applyAlignment="1">
      <alignment horizontal="center" vertical="center"/>
    </xf>
    <xf numFmtId="0" fontId="2" fillId="3" borderId="10" xfId="1" applyFill="1" applyBorder="1" applyAlignment="1">
      <alignment horizontal="left" vertical="center"/>
    </xf>
    <xf numFmtId="0" fontId="2" fillId="3" borderId="10" xfId="1" applyFill="1" applyBorder="1" applyAlignment="1">
      <alignment horizontal="left" vertical="center" wrapText="1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left" vertical="center"/>
    </xf>
    <xf numFmtId="0" fontId="2" fillId="0" borderId="6" xfId="1" applyBorder="1" applyAlignment="1">
      <alignment horizontal="left" vertical="center" wrapText="1"/>
    </xf>
    <xf numFmtId="0" fontId="5" fillId="0" borderId="0" xfId="1" applyFont="1" applyAlignment="1">
      <alignment vertical="center"/>
    </xf>
    <xf numFmtId="0" fontId="5" fillId="0" borderId="0" xfId="1" applyFont="1"/>
    <xf numFmtId="0" fontId="2" fillId="0" borderId="13" xfId="1" applyBorder="1" applyAlignment="1">
      <alignment horizontal="center" vertical="center"/>
    </xf>
    <xf numFmtId="0" fontId="2" fillId="0" borderId="8" xfId="1" applyBorder="1" applyAlignment="1">
      <alignment horizontal="left" vertical="center" wrapText="1"/>
    </xf>
    <xf numFmtId="0" fontId="2" fillId="0" borderId="3" xfId="1" applyBorder="1" applyAlignment="1">
      <alignment horizontal="left" vertical="center" wrapText="1"/>
    </xf>
    <xf numFmtId="0" fontId="2" fillId="0" borderId="2" xfId="1" applyBorder="1" applyAlignment="1">
      <alignment horizontal="left" vertical="center" wrapText="1"/>
    </xf>
    <xf numFmtId="0" fontId="2" fillId="3" borderId="11" xfId="1" applyFill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3" borderId="11" xfId="1" applyFont="1" applyFill="1" applyBorder="1" applyAlignment="1">
      <alignment horizontal="left" vertical="center" wrapText="1"/>
    </xf>
    <xf numFmtId="0" fontId="2" fillId="0" borderId="0" xfId="1" applyAlignment="1">
      <alignment horizontal="left"/>
    </xf>
    <xf numFmtId="0" fontId="1" fillId="2" borderId="7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left" vertical="center"/>
    </xf>
    <xf numFmtId="0" fontId="2" fillId="0" borderId="0" xfId="1" applyAlignment="1">
      <alignment horizontal="left" wrapText="1"/>
    </xf>
    <xf numFmtId="0" fontId="2" fillId="0" borderId="0" xfId="1" applyAlignment="1">
      <alignment vertical="center"/>
    </xf>
    <xf numFmtId="0" fontId="3" fillId="4" borderId="4" xfId="1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left" vertical="center" wrapText="1"/>
    </xf>
    <xf numFmtId="0" fontId="4" fillId="4" borderId="1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11" fillId="0" borderId="0" xfId="0" applyFont="1" applyBorder="1"/>
    <xf numFmtId="0" fontId="15" fillId="0" borderId="0" xfId="0" applyFont="1"/>
    <xf numFmtId="9" fontId="11" fillId="5" borderId="0" xfId="2" applyFont="1" applyFill="1" applyBorder="1"/>
    <xf numFmtId="0" fontId="12" fillId="0" borderId="0" xfId="0" applyFont="1" applyBorder="1" applyAlignment="1">
      <alignment horizontal="center"/>
    </xf>
    <xf numFmtId="0" fontId="0" fillId="0" borderId="0" xfId="0" applyBorder="1"/>
    <xf numFmtId="164" fontId="11" fillId="5" borderId="0" xfId="0" applyNumberFormat="1" applyFont="1" applyFill="1" applyBorder="1"/>
    <xf numFmtId="0" fontId="11" fillId="6" borderId="0" xfId="0" applyFont="1" applyFill="1" applyBorder="1"/>
    <xf numFmtId="0" fontId="12" fillId="6" borderId="0" xfId="0" applyFont="1" applyFill="1" applyBorder="1"/>
    <xf numFmtId="1" fontId="12" fillId="6" borderId="0" xfId="0" applyNumberFormat="1" applyFont="1" applyFill="1" applyBorder="1"/>
    <xf numFmtId="164" fontId="12" fillId="6" borderId="0" xfId="0" applyNumberFormat="1" applyFont="1" applyFill="1" applyBorder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4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Border="1"/>
    <xf numFmtId="0" fontId="14" fillId="5" borderId="0" xfId="0" applyFont="1" applyFill="1" applyBorder="1"/>
    <xf numFmtId="0" fontId="14" fillId="0" borderId="0" xfId="0" applyFont="1" applyFill="1" applyBorder="1"/>
    <xf numFmtId="0" fontId="14" fillId="6" borderId="0" xfId="0" applyFont="1" applyFill="1" applyBorder="1"/>
    <xf numFmtId="0" fontId="19" fillId="0" borderId="0" xfId="0" applyFont="1" applyBorder="1"/>
    <xf numFmtId="1" fontId="11" fillId="0" borderId="0" xfId="0" applyNumberFormat="1" applyFont="1" applyBorder="1"/>
    <xf numFmtId="9" fontId="11" fillId="0" borderId="0" xfId="0" applyNumberFormat="1" applyFont="1" applyBorder="1"/>
    <xf numFmtId="9" fontId="12" fillId="6" borderId="0" xfId="0" applyNumberFormat="1" applyFont="1" applyFill="1" applyBorder="1"/>
  </cellXfs>
  <cellStyles count="4">
    <cellStyle name="Normální" xfId="0" builtinId="0"/>
    <cellStyle name="Normální 3" xfId="3"/>
    <cellStyle name="Normální 6" xfId="1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27213</xdr:colOff>
      <xdr:row>6</xdr:row>
      <xdr:rowOff>108857</xdr:rowOff>
    </xdr:from>
    <xdr:to>
      <xdr:col>11</xdr:col>
      <xdr:colOff>73476</xdr:colOff>
      <xdr:row>7</xdr:row>
      <xdr:rowOff>14708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7999" y="5252357"/>
          <a:ext cx="8251371" cy="26272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acekj/Desktop/PRACOVN&#205;/PROJEKTY%20PORSENNA/20059%20EPC%20M&#268;%20Praha%207/Zad&#225;vac&#237;%20dokumentace/05%20Tabulkov&#225;%20p&#345;&#237;lo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ce a úspory"/>
      <sheetName val="Modelová nabídka"/>
      <sheetName val="Cenová příloha"/>
      <sheetName val="Hodnocení nabídek"/>
      <sheetName val="REFERENČNÍ ÚDAJE"/>
      <sheetName val="Souhrn měřidel"/>
      <sheetName val="PC Kamenická 622"/>
      <sheetName val="PC Kamenická 625"/>
      <sheetName val="PC U Studánky"/>
      <sheetName val="FZŠ Umělecká"/>
      <sheetName val="ZŠ Tusarova"/>
      <sheetName val="ZŠ Fr. Plamínkové"/>
      <sheetName val="ZŠ Korunovační"/>
      <sheetName val="ZŠ Letohradská"/>
      <sheetName val="ZŠ Strossmayerovo nám."/>
      <sheetName val="ZŠ T.G.M."/>
      <sheetName val="MŠ Ortenovo náměstí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 t="str">
            <v>Kamenická 622/46, 170 00 Praha 7</v>
          </cell>
        </row>
      </sheetData>
      <sheetData sheetId="7">
        <row r="1">
          <cell r="B1" t="str">
            <v>Kamenická 625/40, 170 00 Praha 7</v>
          </cell>
        </row>
      </sheetData>
      <sheetData sheetId="8">
        <row r="1">
          <cell r="B1" t="str">
            <v>U Studánky 621/15, 170 00 Praha 7</v>
          </cell>
        </row>
      </sheetData>
      <sheetData sheetId="9">
        <row r="1">
          <cell r="B1" t="str">
            <v>Umělecká 850/8, 170 00 Praha 7</v>
          </cell>
        </row>
      </sheetData>
      <sheetData sheetId="10">
        <row r="1">
          <cell r="B1" t="str">
            <v>Tusarova 790/21, Osadní 790/8</v>
          </cell>
        </row>
      </sheetData>
      <sheetData sheetId="11">
        <row r="1">
          <cell r="B1" t="str">
            <v>Františka Křížka 490/2, 170 00 Praha 7</v>
          </cell>
        </row>
      </sheetData>
      <sheetData sheetId="12">
        <row r="1">
          <cell r="B1" t="str">
            <v>Korunovační 164/8, 170 00 Praha 7</v>
          </cell>
        </row>
      </sheetData>
      <sheetData sheetId="13">
        <row r="1">
          <cell r="B1" t="str">
            <v>Detašované pracoviště Letohradská 370/1, 170 00 Praha 7</v>
          </cell>
        </row>
      </sheetData>
      <sheetData sheetId="14">
        <row r="1">
          <cell r="B1" t="str">
            <v>Strossmayerovo náměstí 990/4, 170 00 Praha 7</v>
          </cell>
        </row>
      </sheetData>
      <sheetData sheetId="15">
        <row r="1">
          <cell r="B1" t="str">
            <v>Ortenovo náměstí 1275/34, 170 00 Praha 7</v>
          </cell>
        </row>
      </sheetData>
      <sheetData sheetId="16">
        <row r="1">
          <cell r="B1" t="str">
            <v>Ortenovo náměstí 1505/37, 170 00 Praha 7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opLeftCell="A13" zoomScale="70" zoomScaleNormal="70" workbookViewId="0">
      <selection activeCell="G9" sqref="G9"/>
    </sheetView>
  </sheetViews>
  <sheetFormatPr defaultRowHeight="15" x14ac:dyDescent="0.25"/>
  <cols>
    <col min="1" max="1" width="4.42578125" style="1" customWidth="1"/>
    <col min="2" max="2" width="18.42578125" style="1" customWidth="1"/>
    <col min="3" max="3" width="19.140625" style="1" customWidth="1"/>
    <col min="4" max="4" width="58.7109375" style="17" customWidth="1"/>
    <col min="5" max="16384" width="9.140625" style="1"/>
  </cols>
  <sheetData>
    <row r="1" spans="1:6" ht="25.5" customHeight="1" thickBot="1" x14ac:dyDescent="0.3">
      <c r="A1" s="19" t="s">
        <v>0</v>
      </c>
      <c r="B1" s="20" t="s">
        <v>1</v>
      </c>
      <c r="C1" s="20" t="s">
        <v>2</v>
      </c>
      <c r="D1" s="18" t="s">
        <v>22</v>
      </c>
    </row>
    <row r="2" spans="1:6" ht="50.25" customHeight="1" thickBot="1" x14ac:dyDescent="0.3">
      <c r="A2" s="21">
        <v>1</v>
      </c>
      <c r="B2" s="22" t="s">
        <v>3</v>
      </c>
      <c r="C2" s="13" t="str">
        <f>'[1]PC Kamenická 622'!B1</f>
        <v>Kamenická 622/46, 170 00 Praha 7</v>
      </c>
      <c r="D2" s="29" t="s">
        <v>21</v>
      </c>
    </row>
    <row r="3" spans="1:6" ht="44.25" customHeight="1" thickBot="1" x14ac:dyDescent="0.3">
      <c r="A3" s="21">
        <v>2</v>
      </c>
      <c r="B3" s="22" t="s">
        <v>4</v>
      </c>
      <c r="C3" s="13" t="str">
        <f>'[1]PC Kamenická 625'!B1</f>
        <v>Kamenická 625/40, 170 00 Praha 7</v>
      </c>
      <c r="D3" s="29" t="s">
        <v>21</v>
      </c>
    </row>
    <row r="4" spans="1:6" ht="44.25" customHeight="1" x14ac:dyDescent="0.25">
      <c r="A4" s="21">
        <v>3</v>
      </c>
      <c r="B4" s="22" t="s">
        <v>5</v>
      </c>
      <c r="C4" s="13" t="str">
        <f>'[1]PC U Studánky'!B1</f>
        <v>U Studánky 621/15, 170 00 Praha 7</v>
      </c>
      <c r="D4" s="29" t="s">
        <v>21</v>
      </c>
    </row>
    <row r="5" spans="1:6" ht="5.25" customHeight="1" thickBot="1" x14ac:dyDescent="0.3">
      <c r="A5" s="2"/>
      <c r="B5" s="3"/>
      <c r="C5" s="4"/>
      <c r="D5" s="14"/>
    </row>
    <row r="6" spans="1:6" ht="76.5" customHeight="1" thickBot="1" x14ac:dyDescent="0.3">
      <c r="A6" s="21">
        <v>4</v>
      </c>
      <c r="B6" s="22" t="s">
        <v>6</v>
      </c>
      <c r="C6" s="13" t="str">
        <f>'[1]FZŠ Umělecká'!B1</f>
        <v>Umělecká 850/8, 170 00 Praha 7</v>
      </c>
      <c r="D6" s="28" t="s">
        <v>15</v>
      </c>
    </row>
    <row r="7" spans="1:6" ht="213.75" customHeight="1" thickBot="1" x14ac:dyDescent="0.3">
      <c r="A7" s="5">
        <v>5</v>
      </c>
      <c r="B7" s="6" t="s">
        <v>7</v>
      </c>
      <c r="C7" s="7" t="str">
        <f>'[1]ZŠ Tusarova'!$B$1</f>
        <v>Tusarova 790/21, Osadní 790/8</v>
      </c>
      <c r="D7" s="15"/>
      <c r="F7" s="8"/>
    </row>
    <row r="8" spans="1:6" ht="73.5" customHeight="1" thickBot="1" x14ac:dyDescent="0.3">
      <c r="A8" s="21">
        <v>6</v>
      </c>
      <c r="B8" s="22" t="s">
        <v>8</v>
      </c>
      <c r="C8" s="13" t="str">
        <f>'[1]ZŠ Fr. Plamínkové'!B1</f>
        <v>Františka Křížka 490/2, 170 00 Praha 7</v>
      </c>
      <c r="D8" s="25" t="s">
        <v>14</v>
      </c>
      <c r="F8" s="9"/>
    </row>
    <row r="9" spans="1:6" ht="69" customHeight="1" thickBot="1" x14ac:dyDescent="0.3">
      <c r="A9" s="21">
        <v>7</v>
      </c>
      <c r="B9" s="22" t="s">
        <v>9</v>
      </c>
      <c r="C9" s="13" t="str">
        <f>'[1]ZŠ Korunovační'!B1</f>
        <v>Korunovační 164/8, 170 00 Praha 7</v>
      </c>
      <c r="D9" s="25" t="s">
        <v>20</v>
      </c>
    </row>
    <row r="10" spans="1:6" ht="62.25" customHeight="1" thickBot="1" x14ac:dyDescent="0.3">
      <c r="A10" s="21">
        <v>8</v>
      </c>
      <c r="B10" s="22" t="s">
        <v>10</v>
      </c>
      <c r="C10" s="13" t="str">
        <f>'[1]ZŠ Letohradská'!B1</f>
        <v>Detašované pracoviště Letohradská 370/1, 170 00 Praha 7</v>
      </c>
      <c r="D10" s="28" t="s">
        <v>17</v>
      </c>
    </row>
    <row r="11" spans="1:6" ht="54.75" customHeight="1" thickBot="1" x14ac:dyDescent="0.3">
      <c r="A11" s="21">
        <v>9</v>
      </c>
      <c r="B11" s="13" t="s">
        <v>11</v>
      </c>
      <c r="C11" s="13" t="str">
        <f>'[1]ZŠ Strossmayerovo nám.'!B1</f>
        <v>Strossmayerovo náměstí 990/4, 170 00 Praha 7</v>
      </c>
      <c r="D11" s="28" t="s">
        <v>18</v>
      </c>
    </row>
    <row r="12" spans="1:6" ht="62.25" customHeight="1" x14ac:dyDescent="0.25">
      <c r="A12" s="21">
        <v>10</v>
      </c>
      <c r="B12" s="22" t="s">
        <v>12</v>
      </c>
      <c r="C12" s="12" t="str">
        <f>'[1]ZŠ T.G.M.'!B1</f>
        <v>Ortenovo náměstí 1275/34, 170 00 Praha 7</v>
      </c>
      <c r="D12" s="26" t="s">
        <v>16</v>
      </c>
      <c r="F12" s="9"/>
    </row>
    <row r="13" spans="1:6" ht="5.25" customHeight="1" thickBot="1" x14ac:dyDescent="0.3">
      <c r="A13" s="2"/>
      <c r="B13" s="3"/>
      <c r="C13" s="4"/>
      <c r="D13" s="16"/>
    </row>
    <row r="14" spans="1:6" ht="198.75" customHeight="1" x14ac:dyDescent="0.25">
      <c r="A14" s="10">
        <v>11</v>
      </c>
      <c r="B14" s="11" t="s">
        <v>13</v>
      </c>
      <c r="C14" s="11" t="str">
        <f>'[1]MŠ Ortenovo náměstí'!B1</f>
        <v>Ortenovo náměstí 1505/37, 170 00 Praha 7</v>
      </c>
      <c r="D14" s="27" t="s">
        <v>19</v>
      </c>
    </row>
    <row r="18" spans="2:4" x14ac:dyDescent="0.25">
      <c r="B18" s="24"/>
      <c r="D18" s="23"/>
    </row>
    <row r="19" spans="2:4" x14ac:dyDescent="0.25">
      <c r="B19" s="24"/>
      <c r="D19" s="23"/>
    </row>
  </sheetData>
  <pageMargins left="0.25" right="0.25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40"/>
  <sheetViews>
    <sheetView tabSelected="1" zoomScale="85" zoomScaleNormal="85" workbookViewId="0">
      <selection activeCell="E7" sqref="E7"/>
    </sheetView>
  </sheetViews>
  <sheetFormatPr defaultRowHeight="15" x14ac:dyDescent="0.25"/>
  <cols>
    <col min="2" max="2" width="24.85546875" customWidth="1"/>
    <col min="4" max="4" width="5.7109375" customWidth="1"/>
    <col min="6" max="6" width="3.7109375" customWidth="1"/>
    <col min="8" max="8" width="10" customWidth="1"/>
  </cols>
  <sheetData>
    <row r="2" spans="1:11" ht="15.75" x14ac:dyDescent="0.25">
      <c r="A2" s="31"/>
      <c r="B2" s="40" t="s">
        <v>40</v>
      </c>
      <c r="C2" s="41"/>
      <c r="D2" s="41"/>
      <c r="E2" s="41"/>
      <c r="F2" s="41"/>
      <c r="G2" s="42"/>
      <c r="H2" s="40" t="s">
        <v>34</v>
      </c>
      <c r="I2" s="42"/>
    </row>
    <row r="3" spans="1:11" ht="26.25" x14ac:dyDescent="0.25">
      <c r="A3" s="30"/>
      <c r="B3" s="49" t="s">
        <v>36</v>
      </c>
      <c r="C3" s="30"/>
      <c r="D3" s="30"/>
      <c r="E3" s="30"/>
      <c r="F3" s="30"/>
      <c r="G3" s="43" t="s">
        <v>31</v>
      </c>
      <c r="H3" s="44" t="s">
        <v>32</v>
      </c>
      <c r="I3" s="33" t="s">
        <v>29</v>
      </c>
      <c r="J3" s="33" t="s">
        <v>30</v>
      </c>
      <c r="K3" s="30"/>
    </row>
    <row r="4" spans="1:11" x14ac:dyDescent="0.25">
      <c r="A4" s="30" t="s">
        <v>23</v>
      </c>
      <c r="B4" s="30" t="s">
        <v>24</v>
      </c>
      <c r="C4" s="50">
        <f>$C$9*E4</f>
        <v>185.24</v>
      </c>
      <c r="D4" s="30" t="s">
        <v>25</v>
      </c>
      <c r="E4" s="51">
        <v>0.22</v>
      </c>
      <c r="F4" s="30"/>
      <c r="G4" s="45">
        <f>11+59</f>
        <v>70</v>
      </c>
      <c r="H4" s="46"/>
      <c r="I4" s="32"/>
      <c r="J4" s="35"/>
      <c r="K4" s="30"/>
    </row>
    <row r="5" spans="1:11" x14ac:dyDescent="0.25">
      <c r="A5" s="30"/>
      <c r="B5" s="30" t="s">
        <v>26</v>
      </c>
      <c r="C5" s="50">
        <f>$C$9*E5</f>
        <v>67.36</v>
      </c>
      <c r="D5" s="30" t="s">
        <v>25</v>
      </c>
      <c r="E5" s="51">
        <v>0.08</v>
      </c>
      <c r="F5" s="30"/>
      <c r="G5" s="45">
        <v>7</v>
      </c>
      <c r="H5" s="46"/>
      <c r="I5" s="32"/>
      <c r="J5" s="35"/>
      <c r="K5" s="30"/>
    </row>
    <row r="6" spans="1:11" x14ac:dyDescent="0.25">
      <c r="A6" s="30"/>
      <c r="B6" s="30" t="s">
        <v>27</v>
      </c>
      <c r="C6" s="50">
        <f>$C$9*E6</f>
        <v>193.66</v>
      </c>
      <c r="D6" s="30" t="s">
        <v>25</v>
      </c>
      <c r="E6" s="51">
        <v>0.23</v>
      </c>
      <c r="F6" s="30"/>
      <c r="G6" s="45">
        <f>41+7</f>
        <v>48</v>
      </c>
      <c r="H6" s="46"/>
      <c r="I6" s="32"/>
      <c r="J6" s="35"/>
      <c r="K6" s="30"/>
    </row>
    <row r="7" spans="1:11" x14ac:dyDescent="0.25">
      <c r="A7" s="30"/>
      <c r="B7" s="30" t="s">
        <v>33</v>
      </c>
      <c r="C7" s="50">
        <f>$C$9*E7</f>
        <v>58.940000000000005</v>
      </c>
      <c r="D7" s="30" t="s">
        <v>25</v>
      </c>
      <c r="E7" s="51">
        <v>7.0000000000000007E-2</v>
      </c>
      <c r="F7" s="30"/>
      <c r="G7" s="47">
        <v>22</v>
      </c>
      <c r="H7" s="46"/>
      <c r="I7" s="32"/>
      <c r="J7" s="35"/>
      <c r="K7" s="30"/>
    </row>
    <row r="8" spans="1:11" x14ac:dyDescent="0.25">
      <c r="A8" s="30"/>
      <c r="B8" s="30" t="s">
        <v>35</v>
      </c>
      <c r="C8" s="50">
        <f>$C$9*E8</f>
        <v>336.8</v>
      </c>
      <c r="D8" s="30" t="s">
        <v>25</v>
      </c>
      <c r="E8" s="51">
        <v>0.4</v>
      </c>
      <c r="F8" s="30"/>
      <c r="G8" s="45"/>
      <c r="H8" s="45"/>
      <c r="I8" s="45"/>
      <c r="J8" s="45"/>
      <c r="K8" s="45"/>
    </row>
    <row r="9" spans="1:11" x14ac:dyDescent="0.25">
      <c r="A9" s="36"/>
      <c r="B9" s="37" t="s">
        <v>28</v>
      </c>
      <c r="C9" s="38">
        <v>842</v>
      </c>
      <c r="D9" s="37" t="s">
        <v>25</v>
      </c>
      <c r="E9" s="52">
        <f>SUM(E4:E8)</f>
        <v>1</v>
      </c>
      <c r="F9" s="36"/>
      <c r="G9" s="48"/>
      <c r="H9" s="48"/>
      <c r="I9" s="48"/>
      <c r="J9" s="39">
        <f>SUM(J4:J8)</f>
        <v>0</v>
      </c>
      <c r="K9" s="37" t="s">
        <v>25</v>
      </c>
    </row>
    <row r="10" spans="1:11" x14ac:dyDescent="0.25">
      <c r="A10" s="30"/>
      <c r="B10" s="30"/>
      <c r="C10" s="30"/>
      <c r="D10" s="30"/>
      <c r="E10" s="51"/>
      <c r="F10" s="30"/>
      <c r="G10" s="45"/>
      <c r="H10" s="45"/>
      <c r="I10" s="45"/>
      <c r="J10" s="45"/>
      <c r="K10" s="45"/>
    </row>
    <row r="11" spans="1:11" ht="26.25" x14ac:dyDescent="0.25">
      <c r="A11" s="30"/>
      <c r="B11" s="49" t="s">
        <v>37</v>
      </c>
      <c r="C11" s="30"/>
      <c r="D11" s="30"/>
      <c r="E11" s="51"/>
      <c r="F11" s="30"/>
      <c r="G11" s="43" t="s">
        <v>31</v>
      </c>
      <c r="H11" s="44" t="s">
        <v>32</v>
      </c>
      <c r="I11" s="33" t="s">
        <v>29</v>
      </c>
      <c r="J11" s="33" t="s">
        <v>30</v>
      </c>
      <c r="K11" s="30"/>
    </row>
    <row r="12" spans="1:11" x14ac:dyDescent="0.25">
      <c r="A12" s="30" t="s">
        <v>23</v>
      </c>
      <c r="B12" s="30" t="s">
        <v>24</v>
      </c>
      <c r="C12" s="50">
        <f>$C$17*E12</f>
        <v>189.25</v>
      </c>
      <c r="D12" s="30" t="s">
        <v>25</v>
      </c>
      <c r="E12" s="51">
        <v>0.25</v>
      </c>
      <c r="F12" s="30"/>
      <c r="G12" s="45">
        <v>48</v>
      </c>
      <c r="H12" s="46"/>
      <c r="I12" s="32"/>
      <c r="J12" s="35"/>
      <c r="K12" s="30"/>
    </row>
    <row r="13" spans="1:11" x14ac:dyDescent="0.25">
      <c r="A13" s="30"/>
      <c r="B13" s="30" t="s">
        <v>26</v>
      </c>
      <c r="C13" s="50">
        <f>$C$17*E13</f>
        <v>37.85</v>
      </c>
      <c r="D13" s="30" t="s">
        <v>25</v>
      </c>
      <c r="E13" s="51">
        <v>0.05</v>
      </c>
      <c r="F13" s="30"/>
      <c r="G13" s="45">
        <v>5</v>
      </c>
      <c r="H13" s="46"/>
      <c r="I13" s="32"/>
      <c r="J13" s="35"/>
      <c r="K13" s="30"/>
    </row>
    <row r="14" spans="1:11" x14ac:dyDescent="0.25">
      <c r="A14" s="30"/>
      <c r="B14" s="30" t="s">
        <v>27</v>
      </c>
      <c r="C14" s="50">
        <f>$C$17*E14</f>
        <v>174.11</v>
      </c>
      <c r="D14" s="30" t="s">
        <v>25</v>
      </c>
      <c r="E14" s="51">
        <v>0.23</v>
      </c>
      <c r="F14" s="30"/>
      <c r="G14" s="45">
        <f>23+7</f>
        <v>30</v>
      </c>
      <c r="H14" s="46"/>
      <c r="I14" s="32"/>
      <c r="J14" s="35"/>
      <c r="K14" s="30"/>
    </row>
    <row r="15" spans="1:11" x14ac:dyDescent="0.25">
      <c r="A15" s="30"/>
      <c r="B15" s="30" t="s">
        <v>33</v>
      </c>
      <c r="C15" s="50">
        <f>$C$17*E15</f>
        <v>52.99</v>
      </c>
      <c r="D15" s="30" t="s">
        <v>25</v>
      </c>
      <c r="E15" s="51">
        <v>7.0000000000000007E-2</v>
      </c>
      <c r="F15" s="30"/>
      <c r="G15" s="45">
        <v>5</v>
      </c>
      <c r="H15" s="46"/>
      <c r="I15" s="32"/>
      <c r="J15" s="35"/>
      <c r="K15" s="30"/>
    </row>
    <row r="16" spans="1:11" x14ac:dyDescent="0.25">
      <c r="A16" s="30"/>
      <c r="B16" s="30" t="s">
        <v>35</v>
      </c>
      <c r="C16" s="50">
        <f>$C$17*E16</f>
        <v>302.8</v>
      </c>
      <c r="D16" s="30" t="s">
        <v>25</v>
      </c>
      <c r="E16" s="51">
        <v>0.4</v>
      </c>
      <c r="F16" s="30"/>
      <c r="G16" s="47"/>
      <c r="H16" s="45"/>
      <c r="I16" s="45"/>
      <c r="J16" s="45"/>
      <c r="K16" s="30"/>
    </row>
    <row r="17" spans="1:11" x14ac:dyDescent="0.25">
      <c r="A17" s="36"/>
      <c r="B17" s="37" t="s">
        <v>28</v>
      </c>
      <c r="C17" s="38">
        <v>757</v>
      </c>
      <c r="D17" s="37" t="s">
        <v>25</v>
      </c>
      <c r="E17" s="52">
        <f>SUM(E12:E16)</f>
        <v>1</v>
      </c>
      <c r="F17" s="36"/>
      <c r="G17" s="48"/>
      <c r="H17" s="48"/>
      <c r="I17" s="48"/>
      <c r="J17" s="39">
        <f>SUM(J12:J16)</f>
        <v>0</v>
      </c>
      <c r="K17" s="37" t="s">
        <v>25</v>
      </c>
    </row>
    <row r="18" spans="1:11" x14ac:dyDescent="0.25">
      <c r="A18" s="30"/>
      <c r="B18" s="30"/>
      <c r="C18" s="30"/>
      <c r="D18" s="30"/>
      <c r="E18" s="51"/>
      <c r="F18" s="30"/>
      <c r="G18" s="45"/>
      <c r="H18" s="45"/>
      <c r="I18" s="45"/>
      <c r="J18" s="45"/>
      <c r="K18" s="45"/>
    </row>
    <row r="19" spans="1:11" ht="26.25" x14ac:dyDescent="0.25">
      <c r="A19" s="30"/>
      <c r="B19" s="49" t="s">
        <v>38</v>
      </c>
      <c r="C19" s="30"/>
      <c r="D19" s="30"/>
      <c r="E19" s="51"/>
      <c r="F19" s="30"/>
      <c r="G19" s="43" t="s">
        <v>31</v>
      </c>
      <c r="H19" s="44" t="s">
        <v>32</v>
      </c>
      <c r="I19" s="33" t="s">
        <v>29</v>
      </c>
      <c r="J19" s="33" t="s">
        <v>30</v>
      </c>
      <c r="K19" s="30"/>
    </row>
    <row r="20" spans="1:11" x14ac:dyDescent="0.25">
      <c r="A20" s="30" t="s">
        <v>23</v>
      </c>
      <c r="B20" s="30" t="s">
        <v>24</v>
      </c>
      <c r="C20" s="50">
        <f>C$25*E20</f>
        <v>17.2</v>
      </c>
      <c r="D20" s="30" t="s">
        <v>25</v>
      </c>
      <c r="E20" s="51">
        <v>0.1</v>
      </c>
      <c r="F20" s="30"/>
      <c r="G20" s="45">
        <f>1+10</f>
        <v>11</v>
      </c>
      <c r="H20" s="46"/>
      <c r="I20" s="32"/>
      <c r="J20" s="35"/>
      <c r="K20" s="30"/>
    </row>
    <row r="21" spans="1:11" x14ac:dyDescent="0.25">
      <c r="A21" s="30"/>
      <c r="B21" s="30" t="s">
        <v>26</v>
      </c>
      <c r="C21" s="50">
        <f>C$25*E21</f>
        <v>68.8</v>
      </c>
      <c r="D21" s="30" t="s">
        <v>25</v>
      </c>
      <c r="E21" s="51">
        <v>0.4</v>
      </c>
      <c r="F21" s="30"/>
      <c r="G21" s="45">
        <v>4</v>
      </c>
      <c r="H21" s="46"/>
      <c r="I21" s="32"/>
      <c r="J21" s="35"/>
      <c r="K21" s="30"/>
    </row>
    <row r="22" spans="1:11" x14ac:dyDescent="0.25">
      <c r="A22" s="30"/>
      <c r="B22" s="30" t="s">
        <v>27</v>
      </c>
      <c r="C22" s="50">
        <f>C$25*E22</f>
        <v>30.959999999999997</v>
      </c>
      <c r="D22" s="30" t="s">
        <v>25</v>
      </c>
      <c r="E22" s="51">
        <v>0.18</v>
      </c>
      <c r="F22" s="30"/>
      <c r="G22" s="45">
        <v>9</v>
      </c>
      <c r="H22" s="46"/>
      <c r="I22" s="32"/>
      <c r="J22" s="35"/>
      <c r="K22" s="30"/>
    </row>
    <row r="23" spans="1:11" x14ac:dyDescent="0.25">
      <c r="A23" s="30"/>
      <c r="B23" s="30" t="s">
        <v>33</v>
      </c>
      <c r="C23" s="50">
        <f>C$25*E23</f>
        <v>13.76</v>
      </c>
      <c r="D23" s="30" t="s">
        <v>25</v>
      </c>
      <c r="E23" s="51">
        <v>0.08</v>
      </c>
      <c r="F23" s="30"/>
      <c r="G23" s="45">
        <v>4</v>
      </c>
      <c r="H23" s="46"/>
      <c r="I23" s="32"/>
      <c r="J23" s="35"/>
      <c r="K23" s="30"/>
    </row>
    <row r="24" spans="1:11" x14ac:dyDescent="0.25">
      <c r="A24" s="30"/>
      <c r="B24" s="30" t="s">
        <v>39</v>
      </c>
      <c r="C24" s="50">
        <f>C$25*E24</f>
        <v>41.28</v>
      </c>
      <c r="D24" s="30" t="s">
        <v>25</v>
      </c>
      <c r="E24" s="51">
        <v>0.24</v>
      </c>
      <c r="F24" s="30"/>
      <c r="G24" s="47"/>
      <c r="H24" s="45"/>
      <c r="I24" s="45"/>
      <c r="J24" s="45"/>
      <c r="K24" s="30"/>
    </row>
    <row r="25" spans="1:11" x14ac:dyDescent="0.25">
      <c r="A25" s="36"/>
      <c r="B25" s="37" t="s">
        <v>28</v>
      </c>
      <c r="C25" s="38">
        <v>172</v>
      </c>
      <c r="D25" s="37" t="s">
        <v>25</v>
      </c>
      <c r="E25" s="52">
        <f>SUM(E20:E24)</f>
        <v>0.99999999999999989</v>
      </c>
      <c r="F25" s="36"/>
      <c r="G25" s="48"/>
      <c r="H25" s="48"/>
      <c r="I25" s="48"/>
      <c r="J25" s="39">
        <f>SUM(J20:J24)</f>
        <v>0</v>
      </c>
      <c r="K25" s="37" t="s">
        <v>25</v>
      </c>
    </row>
    <row r="26" spans="1:11" x14ac:dyDescent="0.25">
      <c r="A26" s="30"/>
      <c r="B26" s="30"/>
      <c r="C26" s="50"/>
      <c r="D26" s="30"/>
      <c r="E26" s="51"/>
      <c r="F26" s="30"/>
      <c r="G26" s="45"/>
      <c r="H26" s="45"/>
      <c r="I26" s="45"/>
      <c r="J26" s="45"/>
      <c r="K26" s="45"/>
    </row>
    <row r="27" spans="1:11" x14ac:dyDescent="0.25">
      <c r="A27" s="34"/>
      <c r="B27" s="34"/>
      <c r="C27" s="34"/>
      <c r="D27" s="34"/>
      <c r="E27" s="34"/>
      <c r="F27" s="34"/>
      <c r="G27" s="45"/>
      <c r="H27" s="45"/>
      <c r="I27" s="45"/>
      <c r="J27" s="45"/>
      <c r="K27" s="45"/>
    </row>
    <row r="28" spans="1:11" x14ac:dyDescent="0.25">
      <c r="A28" s="34"/>
      <c r="B28" s="34"/>
      <c r="C28" s="34"/>
      <c r="D28" s="34"/>
      <c r="E28" s="34"/>
      <c r="F28" s="34"/>
      <c r="G28" s="45"/>
      <c r="H28" s="45"/>
      <c r="I28" s="45"/>
      <c r="J28" s="45"/>
      <c r="K28" s="45"/>
    </row>
    <row r="29" spans="1:11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x14ac:dyDescent="0.25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x14ac:dyDescent="0.25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pans="1:11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pans="1:11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pans="1:11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pans="1:11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pans="1:11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</row>
    <row r="38" spans="1:11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</row>
    <row r="39" spans="1:1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Naměřené průtoky na umyvadlech</vt:lpstr>
      <vt:lpstr>Rozdělení spotř. vody a úspora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Jiří Mazáček</cp:lastModifiedBy>
  <cp:lastPrinted>2021-04-18T17:43:05Z</cp:lastPrinted>
  <dcterms:created xsi:type="dcterms:W3CDTF">2020-10-22T06:16:23Z</dcterms:created>
  <dcterms:modified xsi:type="dcterms:W3CDTF">2021-05-11T14:59:52Z</dcterms:modified>
</cp:coreProperties>
</file>